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3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G15" i="1" l="1"/>
  <c r="F15" i="1"/>
  <c r="J20" i="1" l="1"/>
  <c r="H34" i="1" l="1"/>
  <c r="H33" i="1"/>
  <c r="H32" i="1"/>
  <c r="H31" i="1"/>
  <c r="H30" i="1"/>
  <c r="H29" i="1"/>
  <c r="H28" i="1"/>
  <c r="H26" i="1"/>
  <c r="H25" i="1"/>
  <c r="H24" i="1"/>
  <c r="H23" i="1"/>
  <c r="H22" i="1"/>
  <c r="H21" i="1"/>
  <c r="H19" i="1"/>
  <c r="H18" i="1"/>
  <c r="H17" i="1"/>
  <c r="H16" i="1"/>
  <c r="H15" i="1" s="1"/>
  <c r="H14" i="1"/>
  <c r="H13" i="1"/>
  <c r="H12" i="1"/>
  <c r="H11" i="1"/>
  <c r="H10" i="1"/>
  <c r="M35" i="1"/>
  <c r="L35" i="1"/>
  <c r="C9" i="1"/>
  <c r="D9" i="1"/>
  <c r="F9" i="1"/>
  <c r="G9" i="1"/>
  <c r="B14" i="1"/>
  <c r="D15" i="1"/>
  <c r="E15" i="1"/>
  <c r="B17" i="1"/>
  <c r="B18" i="1"/>
  <c r="D20" i="1"/>
  <c r="E20" i="1"/>
  <c r="B23" i="1"/>
  <c r="B24" i="1"/>
  <c r="D25" i="1"/>
  <c r="B26" i="1"/>
  <c r="F25" i="1"/>
  <c r="G25" i="1"/>
  <c r="G27" i="1"/>
  <c r="D27" i="1"/>
  <c r="C27" i="1"/>
  <c r="E27" i="1"/>
  <c r="F27" i="1"/>
  <c r="B34" i="1"/>
  <c r="B33" i="1"/>
  <c r="B29" i="1"/>
  <c r="B31" i="1"/>
  <c r="B30" i="1"/>
  <c r="B22" i="1"/>
  <c r="B19" i="1"/>
  <c r="B10" i="1"/>
  <c r="B32" i="1"/>
  <c r="B21" i="1"/>
  <c r="B16" i="1"/>
  <c r="B13" i="1"/>
  <c r="B12" i="1"/>
  <c r="F35" i="1" l="1"/>
  <c r="G35" i="1"/>
  <c r="D35" i="1"/>
  <c r="C35" i="1"/>
  <c r="B20" i="1"/>
  <c r="E25" i="1"/>
  <c r="B11" i="1"/>
  <c r="B28" i="1"/>
  <c r="B27" i="1"/>
  <c r="B15" i="1"/>
  <c r="B9" i="1"/>
  <c r="B25" i="1" l="1"/>
  <c r="B35" i="1" s="1"/>
  <c r="E35" i="1"/>
  <c r="J27" i="1" l="1"/>
  <c r="I27" i="1"/>
  <c r="J15" i="1"/>
  <c r="J35" i="1" l="1"/>
  <c r="H27" i="1"/>
  <c r="I9" i="1"/>
  <c r="H9" i="1" l="1"/>
  <c r="I35" i="1"/>
  <c r="K20" i="1"/>
  <c r="K35" i="1" l="1"/>
  <c r="H20" i="1"/>
  <c r="H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<sst xmlns="http://schemas.openxmlformats.org/spreadsheetml/2006/main" count="43" uniqueCount="38">
  <si>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</si>
  <si>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</si>
  <si>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</si>
  <si>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</si>
  <si>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</si>
  <si>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</si>
  <si>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</si>
  <si>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</si>
  <si>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</si>
  <si>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</si>
  <si>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</si>
  <si>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</si>
  <si>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</si>
  <si>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</si>
  <si>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</si>
  <si>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</si>
  <si>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</si>
  <si>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</si>
  <si>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</si>
  <si>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</si>
  <si>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</si>
  <si>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</si>
  <si>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</si>
  <si>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</si>
  <si>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</si>
  <si>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</si>
  <si>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</si>
  <si>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</si>
  <si>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</si>
  <si>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</si>
  <si>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</si>
  <si>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</si>
  <si>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</si>
  <si>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</si>
  <si>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</si>
  <si>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</si>
  <si>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</si>
  <si>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r>
      <t xml:space="preserve">Полезный отпуск электроэнергии и мощности по тарифным группам в разрезе территориальных сетевых организаций за </t>
    </r>
    <r>
      <rPr>
        <b/>
        <i/>
        <sz val="12"/>
        <color rgb="FFFF0000"/>
        <rFont val="Times New Roman"/>
        <family val="1"/>
        <charset val="204"/>
      </rPr>
      <t>ноябрь</t>
    </r>
    <r>
      <rPr>
        <b/>
        <i/>
        <sz val="12"/>
        <color theme="1"/>
        <rFont val="Times New Roman"/>
        <family val="1"/>
        <charset val="204"/>
      </rPr>
      <t xml:space="preserve"> 2023г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</si>
</sst>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7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topLeftCell="A19" zoomScale="70" zoomScaleNormal="70" workbookViewId="0">
      <selection activeCell="K23" sqref="K23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2" t="s">
        <v>37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7" t="s">
        <v>4</v>
      </c>
      <c r="B5" s="127"/>
      <c r="C5" s="127"/>
      <c r="D5" s="127"/>
      <c r="E5" s="127"/>
      <c r="F5" s="127"/>
      <c r="G5" s="127"/>
      <c r="H5" s="127"/>
      <c r="I5" s="128"/>
      <c r="J5" s="128"/>
      <c r="K5" s="128"/>
      <c r="L5" s="128"/>
      <c r="M5" s="128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9" t="s">
        <v>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5" t="s">
        <v>3</v>
      </c>
      <c r="B7" s="123" t="s">
        <v>15</v>
      </c>
      <c r="C7" s="120"/>
      <c r="D7" s="120"/>
      <c r="E7" s="120"/>
      <c r="F7" s="120"/>
      <c r="G7" s="121"/>
      <c r="H7" s="123" t="s">
        <v>16</v>
      </c>
      <c r="I7" s="120"/>
      <c r="J7" s="120"/>
      <c r="K7" s="120"/>
      <c r="L7" s="120"/>
      <c r="M7" s="121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6"/>
      <c r="B8" s="124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4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6">
        <f>SUM(C9:G9)</f>
        <v>17930.616000000002</v>
      </c>
      <c r="C9" s="105">
        <f>C10+C11</f>
        <v>8921.5849999999991</v>
      </c>
      <c r="D9" s="105">
        <f t="shared" ref="D9:G9" si="0">D10+D11</f>
        <v>7451.3650000000007</v>
      </c>
      <c r="E9" s="105"/>
      <c r="F9" s="105">
        <f t="shared" si="0"/>
        <v>1541.4829999999999</v>
      </c>
      <c r="G9" s="105">
        <f t="shared" si="0"/>
        <v>16.183</v>
      </c>
      <c r="H9" s="116">
        <f>SUM(I9:M9)</f>
        <v>15.616</v>
      </c>
      <c r="I9" s="105">
        <f>SUM(I10:I11)</f>
        <v>15.616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9">
        <f>SUM(C10:G10)</f>
        <v>2712.5839999999998</v>
      </c>
      <c r="C10" s="113">
        <v>1033.136</v>
      </c>
      <c r="D10" s="113">
        <v>1679.4480000000001</v>
      </c>
      <c r="E10" s="114"/>
      <c r="F10" s="114"/>
      <c r="G10" s="114"/>
      <c r="H10" s="109">
        <f>SUM(I10:M10)</f>
        <v>2.319</v>
      </c>
      <c r="I10" s="115">
        <v>2.319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9">
        <f t="shared" ref="B11:B24" si="1">SUM(C11:G11)</f>
        <v>15218.032000000001</v>
      </c>
      <c r="C11" s="88">
        <v>7888.4489999999996</v>
      </c>
      <c r="D11" s="88">
        <v>5771.9170000000004</v>
      </c>
      <c r="E11" s="88"/>
      <c r="F11" s="88">
        <v>1541.4829999999999</v>
      </c>
      <c r="G11" s="88">
        <v>16.183</v>
      </c>
      <c r="H11" s="109">
        <f t="shared" ref="H11:H24" si="2">SUM(I11:M11)</f>
        <v>13.297000000000001</v>
      </c>
      <c r="I11" s="88">
        <v>13.297000000000001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10">
        <f>SUM(C12:G12)</f>
        <v>4711.0380000000005</v>
      </c>
      <c r="C12" s="92"/>
      <c r="D12" s="92">
        <v>4219.3720000000003</v>
      </c>
      <c r="E12" s="92">
        <v>491.666</v>
      </c>
      <c r="F12" s="92"/>
      <c r="G12" s="92"/>
      <c r="H12" s="110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10">
        <f t="shared" si="1"/>
        <v>10.488</v>
      </c>
      <c r="C13" s="92"/>
      <c r="D13" s="95"/>
      <c r="E13" s="95"/>
      <c r="F13" s="95">
        <v>10.488</v>
      </c>
      <c r="G13" s="92"/>
      <c r="H13" s="110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10">
        <f t="shared" si="1"/>
        <v>808.24199999999996</v>
      </c>
      <c r="C14" s="92"/>
      <c r="D14" s="95">
        <v>808.24199999999996</v>
      </c>
      <c r="E14" s="95">
        <v>0</v>
      </c>
      <c r="F14" s="95"/>
      <c r="G14" s="92"/>
      <c r="H14" s="110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10">
        <f>SUM(B16:B17)</f>
        <v>96267.358999999997</v>
      </c>
      <c r="C15" s="95"/>
      <c r="D15" s="95">
        <f>SUM(D16:D17)</f>
        <v>94997.293999999994</v>
      </c>
      <c r="E15" s="95">
        <f t="shared" ref="E15" si="3">SUM(E16:E17)</f>
        <v>80.111000000000004</v>
      </c>
      <c r="F15" s="95">
        <f>SUM(F16:F17)</f>
        <v>1187.6030000000001</v>
      </c>
      <c r="G15" s="95">
        <f>SUM(G16:G17)</f>
        <v>2.351</v>
      </c>
      <c r="H15" s="110">
        <f>SUM(H16:H17)</f>
        <v>99.346999999999994</v>
      </c>
      <c r="I15" s="95"/>
      <c r="J15" s="99">
        <f>J16+J17</f>
        <v>99.346999999999994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10">
        <f>SUM(C16:G16)</f>
        <v>69639.144</v>
      </c>
      <c r="C16" s="92"/>
      <c r="D16" s="117">
        <v>69639.144</v>
      </c>
      <c r="E16" s="117"/>
      <c r="F16" s="117"/>
      <c r="G16" s="117"/>
      <c r="H16" s="110">
        <f>SUM(I16:M16)</f>
        <v>99.346999999999994</v>
      </c>
      <c r="I16" s="92"/>
      <c r="J16" s="118">
        <v>99.346999999999994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10">
        <f>D17+E17+F17+G17</f>
        <v>26628.215</v>
      </c>
      <c r="C17" s="92"/>
      <c r="D17" s="117">
        <v>25358.15</v>
      </c>
      <c r="E17" s="117">
        <v>80.111000000000004</v>
      </c>
      <c r="F17" s="117">
        <v>1187.6030000000001</v>
      </c>
      <c r="G17" s="117">
        <v>2.351</v>
      </c>
      <c r="H17" s="110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10">
        <f>SUM(C18:G18)</f>
        <v>0</v>
      </c>
      <c r="C18" s="92"/>
      <c r="D18" s="92"/>
      <c r="E18" s="92">
        <v>0</v>
      </c>
      <c r="F18" s="92"/>
      <c r="G18" s="92"/>
      <c r="H18" s="110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10">
        <f>SUM(C19:G19)</f>
        <v>22192.805</v>
      </c>
      <c r="C19" s="92"/>
      <c r="D19" s="92">
        <v>22192.805</v>
      </c>
      <c r="E19" s="92"/>
      <c r="F19" s="92"/>
      <c r="G19" s="92"/>
      <c r="H19" s="110">
        <f>SUM(I19:M19)</f>
        <v>34.658000000000001</v>
      </c>
      <c r="I19" s="92"/>
      <c r="J19" s="92">
        <v>34.658000000000001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10">
        <f>SUM(C20:G20)</f>
        <v>19199.968000000001</v>
      </c>
      <c r="C20" s="92"/>
      <c r="D20" s="92">
        <f>SUM(D21:D23)</f>
        <v>17564.164000000001</v>
      </c>
      <c r="E20" s="92">
        <f>SUM(E21:E23)</f>
        <v>1635.8039999999999</v>
      </c>
      <c r="F20" s="92"/>
      <c r="G20" s="92"/>
      <c r="H20" s="110">
        <f>SUM(I20:M20)</f>
        <v>31.030999999999999</v>
      </c>
      <c r="I20" s="92"/>
      <c r="J20" s="92">
        <f>SUM(J21:J23)</f>
        <v>27.72</v>
      </c>
      <c r="K20" s="92">
        <f>SUM(K21:K23)</f>
        <v>3.3109999999999999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10">
        <f>SUM(C21:G21)</f>
        <v>17564.164000000001</v>
      </c>
      <c r="C21" s="92"/>
      <c r="D21" s="117">
        <v>17564.164000000001</v>
      </c>
      <c r="E21" s="117"/>
      <c r="F21" s="92"/>
      <c r="G21" s="92"/>
      <c r="H21" s="110">
        <f>SUM(I21:M21)</f>
        <v>27.72</v>
      </c>
      <c r="I21" s="92"/>
      <c r="J21" s="117">
        <v>27.72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10">
        <f>SUM(C22:G22)</f>
        <v>1358.0519999999999</v>
      </c>
      <c r="C22" s="92"/>
      <c r="D22" s="104"/>
      <c r="E22" s="117">
        <v>1358.0519999999999</v>
      </c>
      <c r="F22" s="92"/>
      <c r="G22" s="92"/>
      <c r="H22" s="110">
        <f>SUM(I22:M22)</f>
        <v>2.746</v>
      </c>
      <c r="I22" s="92"/>
      <c r="J22" s="103"/>
      <c r="K22" s="117">
        <v>2.746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10">
        <f t="shared" si="1"/>
        <v>277.75200000000001</v>
      </c>
      <c r="C23" s="92"/>
      <c r="D23" s="104"/>
      <c r="E23" s="117">
        <v>277.75200000000001</v>
      </c>
      <c r="F23" s="92"/>
      <c r="G23" s="92"/>
      <c r="H23" s="110">
        <f t="shared" si="2"/>
        <v>0.56499999999999995</v>
      </c>
      <c r="I23" s="92"/>
      <c r="J23" s="103"/>
      <c r="K23" s="117">
        <v>0.56499999999999995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10">
        <f t="shared" si="1"/>
        <v>71.866</v>
      </c>
      <c r="C24" s="92"/>
      <c r="D24" s="92"/>
      <c r="E24" s="92"/>
      <c r="F24" s="92">
        <v>53.826999999999998</v>
      </c>
      <c r="G24" s="92">
        <v>18.039000000000001</v>
      </c>
      <c r="H24" s="110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1">
        <f>SUM(C25:G25)</f>
        <v>38412.844999999994</v>
      </c>
      <c r="C25" s="92"/>
      <c r="D25" s="92">
        <f>SUM(D26:D26)</f>
        <v>23513.023999999998</v>
      </c>
      <c r="E25" s="92">
        <f>SUM(E26)</f>
        <v>11985.57</v>
      </c>
      <c r="F25" s="92">
        <f>F26</f>
        <v>2908.8029999999999</v>
      </c>
      <c r="G25" s="92">
        <f>G26</f>
        <v>5.4480000000000004</v>
      </c>
      <c r="H25" s="111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2">
        <f>SUM(C26:G26)</f>
        <v>38412.844999999994</v>
      </c>
      <c r="C26" s="84"/>
      <c r="D26" s="88">
        <v>23513.023999999998</v>
      </c>
      <c r="E26" s="88">
        <v>11985.57</v>
      </c>
      <c r="F26" s="88">
        <v>2908.8029999999999</v>
      </c>
      <c r="G26" s="88">
        <v>5.4480000000000004</v>
      </c>
      <c r="H26" s="112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10">
        <f>SUM(C27:G27)</f>
        <v>50037.293999999987</v>
      </c>
      <c r="C27" s="92">
        <f>SUM(C28:C29)</f>
        <v>1155.3610000000001</v>
      </c>
      <c r="D27" s="92">
        <f>SUM(D28:D29)</f>
        <v>48228.108999999997</v>
      </c>
      <c r="E27" s="92">
        <f>SUM(E28:E29)</f>
        <v>493.16199999999998</v>
      </c>
      <c r="F27" s="92">
        <f t="shared" ref="F27:G27" si="4">SUM(F28:F29)</f>
        <v>160.66200000000001</v>
      </c>
      <c r="G27" s="92">
        <f t="shared" si="4"/>
        <v>0</v>
      </c>
      <c r="H27" s="110">
        <f>SUM(I27:M27)</f>
        <v>64.823000000000008</v>
      </c>
      <c r="I27" s="92">
        <f>SUM(I28:I29)</f>
        <v>1.61</v>
      </c>
      <c r="J27" s="92">
        <f>SUM(J28:J29)</f>
        <v>63.213000000000001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10">
        <f t="shared" ref="B28:B34" si="5">SUM(C28:G28)</f>
        <v>4641.6019999999999</v>
      </c>
      <c r="C28" s="88"/>
      <c r="D28" s="88">
        <v>4641.6019999999999</v>
      </c>
      <c r="E28" s="88"/>
      <c r="F28" s="88"/>
      <c r="G28" s="88"/>
      <c r="H28" s="110">
        <f t="shared" ref="H28:H34" si="6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10">
        <f t="shared" si="5"/>
        <v>45395.691999999988</v>
      </c>
      <c r="C29" s="88">
        <v>1155.3610000000001</v>
      </c>
      <c r="D29" s="108">
        <v>43586.506999999998</v>
      </c>
      <c r="E29" s="88">
        <v>493.16199999999998</v>
      </c>
      <c r="F29" s="88">
        <v>160.66200000000001</v>
      </c>
      <c r="G29" s="88"/>
      <c r="H29" s="110">
        <f t="shared" si="6"/>
        <v>64.823000000000008</v>
      </c>
      <c r="I29" s="88">
        <v>1.61</v>
      </c>
      <c r="J29" s="88">
        <v>63.213000000000001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10">
        <f t="shared" si="5"/>
        <v>245.18199999999999</v>
      </c>
      <c r="C30" s="88"/>
      <c r="D30" s="92">
        <v>245.18199999999999</v>
      </c>
      <c r="E30" s="88"/>
      <c r="F30" s="88"/>
      <c r="G30" s="88"/>
      <c r="H30" s="110">
        <f t="shared" si="6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10">
        <f t="shared" si="5"/>
        <v>2773.027</v>
      </c>
      <c r="C31" s="88"/>
      <c r="D31" s="92">
        <v>2773.027</v>
      </c>
      <c r="E31" s="88"/>
      <c r="F31" s="88"/>
      <c r="G31" s="88"/>
      <c r="H31" s="110">
        <f t="shared" si="6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10">
        <f t="shared" si="5"/>
        <v>923.55100000000004</v>
      </c>
      <c r="C32" s="88"/>
      <c r="D32" s="92">
        <v>923.55100000000004</v>
      </c>
      <c r="E32" s="88"/>
      <c r="F32" s="88"/>
      <c r="G32" s="88"/>
      <c r="H32" s="110">
        <f t="shared" si="6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10">
        <f t="shared" si="5"/>
        <v>1965.069</v>
      </c>
      <c r="C33" s="88"/>
      <c r="D33" s="92">
        <v>1965.069</v>
      </c>
      <c r="E33" s="88"/>
      <c r="F33" s="88"/>
      <c r="G33" s="88"/>
      <c r="H33" s="110">
        <f t="shared" si="6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10">
        <f t="shared" si="5"/>
        <v>5069.6210000000001</v>
      </c>
      <c r="C34" s="88"/>
      <c r="D34" s="92">
        <v>5058.9470000000001</v>
      </c>
      <c r="E34" s="88"/>
      <c r="F34" s="119">
        <v>10.673999999999999</v>
      </c>
      <c r="G34" s="88"/>
      <c r="H34" s="110">
        <f t="shared" si="6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7">
        <f t="shared" ref="B35:H35" si="7">SUM(B9:B34)-B9-B15-B20-B25-B27</f>
        <v>260618.9709999999</v>
      </c>
      <c r="C35" s="107">
        <f t="shared" ref="C35" si="8">SUM(C9:C34)-C9-C15-C20-C25-C27</f>
        <v>10076.946</v>
      </c>
      <c r="D35" s="107">
        <f t="shared" ref="D35" si="9">SUM(D9:D34)-D9-D15-D20-D25-D27</f>
        <v>229940.15099999995</v>
      </c>
      <c r="E35" s="107">
        <f t="shared" ref="E35" si="10">SUM(E9:E34)-E9-E15-E20-E25-E27</f>
        <v>14686.312999999998</v>
      </c>
      <c r="F35" s="107">
        <f t="shared" ref="F35" si="11">SUM(F9:F34)-F9-F15-F20-F25-F27</f>
        <v>5873.5400000000009</v>
      </c>
      <c r="G35" s="107">
        <f t="shared" ref="G35" si="12">SUM(G9:G34)-G9-G15-G20-G25-G27</f>
        <v>42.021000000000001</v>
      </c>
      <c r="H35" s="107">
        <f t="shared" si="7"/>
        <v>245.47500000000005</v>
      </c>
      <c r="I35" s="107">
        <f t="shared" ref="I35" si="13">SUM(I9:I34)-I9-I15-I20-I25-I27</f>
        <v>17.225999999999999</v>
      </c>
      <c r="J35" s="107">
        <f t="shared" ref="J35" si="14">SUM(J9:J34)-J9-J15-J20-J25-J27</f>
        <v>224.93800000000007</v>
      </c>
      <c r="K35" s="107">
        <f t="shared" ref="K35" si="15">SUM(K9:K34)-K9-K15-K20-K25-K27</f>
        <v>3.3109999999999999</v>
      </c>
      <c r="L35" s="107">
        <f t="shared" ref="L35" si="16">SUM(L9:L34)-L9-L15-L20-L25-L27</f>
        <v>0</v>
      </c>
      <c r="M35" s="107">
        <f t="shared" ref="M35" si="17">SUM(M9:M34)-M9-M15-M20-M25-M27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2024-01-10T06:36:08Z</dcterms:modified>
</cp:coreProperties>
</file>